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ansignorelli/Desktop/"/>
    </mc:Choice>
  </mc:AlternateContent>
  <xr:revisionPtr revIDLastSave="0" documentId="13_ncr:1_{4B9A202E-5FAB-324F-893F-5D7B4E64213F}" xr6:coauthVersionLast="47" xr6:coauthVersionMax="47" xr10:uidLastSave="{00000000-0000-0000-0000-000000000000}"/>
  <workbookProtection lockStructure="1"/>
  <bookViews>
    <workbookView xWindow="0" yWindow="760" windowWidth="29400" windowHeight="1836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7" i="1" l="1"/>
  <c r="B45" i="1"/>
  <c r="B43" i="1"/>
  <c r="B41" i="1"/>
  <c r="B38" i="1"/>
  <c r="M36" i="1"/>
  <c r="B34" i="1"/>
  <c r="B32" i="1"/>
  <c r="P26" i="1"/>
  <c r="D41" i="1" l="1"/>
  <c r="F38" i="1" s="1"/>
  <c r="B36" i="1"/>
  <c r="D32" i="1"/>
  <c r="F36" i="1" s="1"/>
  <c r="K36" i="1" l="1"/>
  <c r="I51" i="1" s="1"/>
  <c r="I57" i="1" s="1"/>
  <c r="K38" i="1"/>
</calcChain>
</file>

<file path=xl/sharedStrings.xml><?xml version="1.0" encoding="utf-8"?>
<sst xmlns="http://schemas.openxmlformats.org/spreadsheetml/2006/main" count="99" uniqueCount="71">
  <si>
    <t>CALCULATION SHEET FOR OFFSET-LOAD TEST AND DOWNFLOODING ANGLE EN ISO 12217</t>
  </si>
  <si>
    <t>ATT. TO REPORT NO.</t>
  </si>
  <si>
    <t>Craft</t>
  </si>
  <si>
    <t>Applicability of Offset-Load Test and Downflooding Angle – Craft Configuration Summary</t>
  </si>
  <si>
    <t>Check “X”</t>
  </si>
  <si>
    <t>Craft Type</t>
  </si>
  <si>
    <t>Hull Configuration</t>
  </si>
  <si>
    <t>Design Category</t>
  </si>
  <si>
    <t>Offset-Load Test</t>
  </si>
  <si>
    <t>Downflooding Angle</t>
  </si>
  <si>
    <t>Special Notes</t>
  </si>
  <si>
    <t>Design Category Proposed by the Manufacturer</t>
  </si>
  <si>
    <t>Motor</t>
  </si>
  <si>
    <t>Monohull</t>
  </si>
  <si>
    <t>A / B / C / D</t>
  </si>
  <si>
    <t>✔️</t>
  </si>
  <si>
    <t>✔️ (A &amp; B only)</t>
  </si>
  <si>
    <t>—</t>
  </si>
  <si>
    <t>Multihull</t>
  </si>
  <si>
    <t>Sailing</t>
  </si>
  <si>
    <t>Multihull &lt; 6 m</t>
  </si>
  <si>
    <t>❌</t>
  </si>
  <si>
    <t>No inversion requirements</t>
  </si>
  <si>
    <t>Multihull ≥ 6 m</t>
  </si>
  <si>
    <t>A / B</t>
  </si>
  <si>
    <t>+ Escape Route &amp; Inversion Test</t>
  </si>
  <si>
    <t>C / D</t>
  </si>
  <si>
    <t>Escape &amp; Inversion required only if "habitable"</t>
  </si>
  <si>
    <t>OFFSET-LOAD TEST</t>
  </si>
  <si>
    <t>The heel test must be performed, in calm waters, with the craft in full load condition</t>
  </si>
  <si>
    <t>NOTE: ATTACH PHOTOS DOCUMENTING THE POSITION OF PERSONS OR WEIGHTS ON BOARD</t>
  </si>
  <si>
    <t>placing the required maximum number of persons transportable at the extreme side (port and starboard) of the craft</t>
  </si>
  <si>
    <t>Equivalent test weights may be used: 1 person = 98 kg.</t>
  </si>
  <si>
    <t>HULL LENGTH LH</t>
  </si>
  <si>
    <t>m</t>
  </si>
  <si>
    <t>FREEBOARD AT MIDSHIP</t>
  </si>
  <si>
    <t>FM</t>
  </si>
  <si>
    <t>WEIGHTS OR NUMBER OF PERSONS</t>
  </si>
  <si>
    <t>EQUIVALENT TO BE USED</t>
  </si>
  <si>
    <t xml:space="preserve">   Kg</t>
  </si>
  <si>
    <t>HULL BEAM  BH</t>
  </si>
  <si>
    <t>FREEBOARD – HEELING CONDITION</t>
  </si>
  <si>
    <t>FR</t>
  </si>
  <si>
    <t>m  DX</t>
  </si>
  <si>
    <t>USED FOR THE TEST</t>
  </si>
  <si>
    <t>N. OF PERSONS REQUESTED TO BE TRANSPORTABLE</t>
  </si>
  <si>
    <t>m   SX</t>
  </si>
  <si>
    <t>FR DX</t>
  </si>
  <si>
    <t>SBANDAMENTO RILEVATO</t>
  </si>
  <si>
    <t>SBANDAMENTO MAX</t>
  </si>
  <si>
    <t>FM-FR</t>
  </si>
  <si>
    <t>Heel Angle – Stbd</t>
  </si>
  <si>
    <t>degrees °</t>
  </si>
  <si>
    <t>BH/2</t>
  </si>
  <si>
    <t>Heel Angle – Pt</t>
  </si>
  <si>
    <t>FR SX</t>
  </si>
  <si>
    <t>DOWNFLOODING ANGLE</t>
  </si>
  <si>
    <t>Minimum Required Downflooding Angle (°)</t>
  </si>
  <si>
    <t>Z = Flooding Opening Height above Waterline (m)</t>
  </si>
  <si>
    <t>(Based on Design Category and Heeling Angle)</t>
  </si>
  <si>
    <t>Y = Lateral Distance from Centerline to Flooding Opening (m)</t>
  </si>
  <si>
    <t>This value represents the minimum required downflooding angle, calculated based on the declared Design Category and the heeling angle measured during the offset-load test.</t>
  </si>
  <si>
    <t>X = Longitudinal Position of Flooding Opening (m)</t>
  </si>
  <si>
    <t>Measured Downflooding Angle</t>
  </si>
  <si>
    <t>note</t>
  </si>
  <si>
    <t>Z = Measured vertical distance (in meters) from the waterline to the lowest downflooding point.</t>
  </si>
  <si>
    <t>Y = Measured horizontal distance (in meters) from the craft's centerline to the same downflooding point.</t>
  </si>
  <si>
    <t>X = Distance from a fixed longitudinal reference point (e.g., transom or bow). For documentation only.</t>
  </si>
  <si>
    <t>Web-report OFFSET LOAD TEST "OLT"– Emissione 20 novembre 2022 - Rev. 1 del 1° marzo 2023 - Rev. 2 del 9 marzo 2023 - REV 3 31.03.2025</t>
  </si>
  <si>
    <t>DATE</t>
  </si>
  <si>
    <t>SURVEYOR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</si>
</sst>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 (Corpo)"/>
    </font>
    <font>
      <sz val="14"/>
      <color theme="1"/>
      <name val="Calibri"/>
      <family val="2"/>
      <scheme val="minor"/>
    </font>
    <font>
      <b/>
      <sz val="12"/>
      <color rgb="FF002060"/>
      <name val="Calibri (Corpo)"/>
    </font>
    <font>
      <sz val="14"/>
      <color theme="1"/>
      <name val="Calibri (Corpo)"/>
    </font>
    <font>
      <b/>
      <sz val="14"/>
      <color theme="1"/>
      <name val="Calibri (Corpo)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theme="1"/>
      <name val="Calibri (Corpo)"/>
    </font>
    <font>
      <b/>
      <sz val="18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0"/>
      <name val="Calibri (Corpo)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9"/>
      <color theme="1"/>
      <name val="Apple Color Emoji"/>
    </font>
    <font>
      <b/>
      <sz val="12"/>
      <color rgb="FFC00000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8"/>
      <color rgb="FFC00000"/>
      <name val="Calibri"/>
      <family val="2"/>
      <scheme val="minor"/>
    </font>
    <font>
      <b/>
      <sz val="13.5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3.5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color theme="1"/>
      <name val="Arial Unicode MS"/>
      <family val="2"/>
    </font>
    <font>
      <b/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11" fillId="0" borderId="0" xfId="0" applyFont="1"/>
    <xf numFmtId="0" fontId="12" fillId="0" borderId="0" xfId="0" applyFont="1"/>
    <xf numFmtId="0" fontId="7" fillId="0" borderId="0" xfId="0" applyFont="1" applyAlignment="1">
      <alignment horizontal="center"/>
    </xf>
    <xf numFmtId="0" fontId="7" fillId="0" borderId="4" xfId="0" applyFont="1" applyBorder="1" applyProtection="1">
      <protection locked="0"/>
    </xf>
    <xf numFmtId="0" fontId="0" fillId="2" borderId="0" xfId="0" applyFill="1"/>
    <xf numFmtId="0" fontId="3" fillId="2" borderId="0" xfId="0" applyFont="1" applyFill="1"/>
    <xf numFmtId="0" fontId="9" fillId="2" borderId="1" xfId="0" applyFont="1" applyFill="1" applyBorder="1" applyProtection="1">
      <protection locked="0"/>
    </xf>
    <xf numFmtId="0" fontId="5" fillId="2" borderId="0" xfId="0" applyFont="1" applyFill="1"/>
    <xf numFmtId="0" fontId="7" fillId="2" borderId="0" xfId="0" applyFont="1" applyFill="1" applyAlignment="1">
      <alignment horizontal="right"/>
    </xf>
    <xf numFmtId="0" fontId="6" fillId="2" borderId="0" xfId="0" applyFont="1" applyFill="1" applyAlignment="1">
      <alignment horizontal="right"/>
    </xf>
    <xf numFmtId="0" fontId="1" fillId="2" borderId="0" xfId="0" applyFont="1" applyFill="1"/>
    <xf numFmtId="0" fontId="8" fillId="2" borderId="0" xfId="0" applyFont="1" applyFill="1"/>
    <xf numFmtId="0" fontId="10" fillId="2" borderId="0" xfId="0" applyFont="1" applyFill="1"/>
    <xf numFmtId="0" fontId="1" fillId="3" borderId="0" xfId="0" applyFont="1" applyFill="1"/>
    <xf numFmtId="0" fontId="7" fillId="3" borderId="0" xfId="0" applyFont="1" applyFill="1"/>
    <xf numFmtId="0" fontId="9" fillId="2" borderId="3" xfId="0" applyFont="1" applyFill="1" applyBorder="1" applyProtection="1">
      <protection locked="0"/>
    </xf>
    <xf numFmtId="0" fontId="15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21" fillId="0" borderId="0" xfId="0" applyFont="1"/>
    <xf numFmtId="0" fontId="0" fillId="0" borderId="0" xfId="0" applyProtection="1">
      <protection locked="0"/>
    </xf>
    <xf numFmtId="0" fontId="24" fillId="0" borderId="0" xfId="0" applyFont="1"/>
    <xf numFmtId="0" fontId="25" fillId="0" borderId="0" xfId="0" applyFont="1"/>
    <xf numFmtId="0" fontId="27" fillId="0" borderId="0" xfId="0" applyFont="1"/>
    <xf numFmtId="0" fontId="0" fillId="4" borderId="0" xfId="0" applyFill="1"/>
    <xf numFmtId="0" fontId="30" fillId="4" borderId="0" xfId="0" applyFont="1" applyFill="1"/>
    <xf numFmtId="2" fontId="7" fillId="4" borderId="2" xfId="0" applyNumberFormat="1" applyFont="1" applyFill="1" applyBorder="1"/>
    <xf numFmtId="0" fontId="1" fillId="4" borderId="0" xfId="0" applyFont="1" applyFill="1"/>
    <xf numFmtId="0" fontId="28" fillId="4" borderId="2" xfId="0" applyFont="1" applyFill="1" applyBorder="1"/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22" fillId="0" borderId="3" xfId="0" applyFont="1" applyBorder="1" applyAlignment="1" applyProtection="1">
      <alignment horizontal="center" vertical="center" wrapText="1"/>
      <protection locked="0"/>
    </xf>
    <xf numFmtId="0" fontId="23" fillId="0" borderId="3" xfId="0" applyFont="1" applyBorder="1" applyAlignment="1" applyProtection="1">
      <alignment horizontal="center" vertical="center" wrapText="1"/>
      <protection locked="0"/>
    </xf>
    <xf numFmtId="0" fontId="3" fillId="0" borderId="0" xfId="0" applyFont="1" applyProtection="1">
      <protection locked="0"/>
    </xf>
    <xf numFmtId="0" fontId="11" fillId="0" borderId="0" xfId="0" applyFont="1" applyProtection="1">
      <protection locked="0"/>
    </xf>
    <xf numFmtId="0" fontId="0" fillId="2" borderId="0" xfId="0" applyFill="1" applyProtection="1">
      <protection locked="0"/>
    </xf>
    <xf numFmtId="0" fontId="9" fillId="2" borderId="3" xfId="0" applyFont="1" applyFill="1" applyBorder="1"/>
    <xf numFmtId="0" fontId="4" fillId="0" borderId="0" xfId="0" applyFont="1" applyProtection="1">
      <protection locked="0"/>
    </xf>
    <xf numFmtId="0" fontId="14" fillId="0" borderId="0" xfId="0" applyFont="1" applyProtection="1">
      <protection locked="0"/>
    </xf>
    <xf numFmtId="0" fontId="0" fillId="0" borderId="8" xfId="0" applyBorder="1" applyProtection="1">
      <protection locked="0"/>
    </xf>
    <xf numFmtId="0" fontId="15" fillId="0" borderId="0" xfId="0" applyFont="1" applyProtection="1">
      <protection locked="0"/>
    </xf>
    <xf numFmtId="0" fontId="0" fillId="3" borderId="7" xfId="0" applyFill="1" applyBorder="1" applyProtection="1">
      <protection locked="0"/>
    </xf>
    <xf numFmtId="0" fontId="0" fillId="3" borderId="0" xfId="0" applyFill="1" applyProtection="1">
      <protection locked="0"/>
    </xf>
    <xf numFmtId="0" fontId="3" fillId="2" borderId="0" xfId="0" applyFont="1" applyFill="1" applyProtection="1">
      <protection locked="0"/>
    </xf>
    <xf numFmtId="0" fontId="0" fillId="0" borderId="9" xfId="0" applyBorder="1" applyProtection="1"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right"/>
      <protection locked="0"/>
    </xf>
    <xf numFmtId="0" fontId="0" fillId="4" borderId="0" xfId="0" applyFill="1" applyProtection="1">
      <protection locked="0"/>
    </xf>
    <xf numFmtId="2" fontId="0" fillId="4" borderId="2" xfId="0" applyNumberFormat="1" applyFill="1" applyBorder="1" applyProtection="1">
      <protection locked="0"/>
    </xf>
    <xf numFmtId="0" fontId="26" fillId="0" borderId="0" xfId="0" applyFont="1" applyProtection="1">
      <protection locked="0"/>
    </xf>
    <xf numFmtId="0" fontId="29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13" fillId="0" borderId="10" xfId="0" applyFont="1" applyBorder="1" applyProtection="1">
      <protection locked="0"/>
    </xf>
    <xf numFmtId="0" fontId="7" fillId="0" borderId="0" xfId="0" applyFont="1" applyProtection="1">
      <protection locked="0"/>
    </xf>
    <xf numFmtId="0" fontId="7" fillId="0" borderId="0" xfId="0" applyFont="1"/>
    <xf numFmtId="0" fontId="0" fillId="0" borderId="2" xfId="0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</xdr:colOff>
      <xdr:row>0</xdr:row>
      <xdr:rowOff>0</xdr:rowOff>
    </xdr:from>
    <xdr:to>
      <xdr:col>2</xdr:col>
      <xdr:colOff>806933</xdr:colOff>
      <xdr:row>2</xdr:row>
      <xdr:rowOff>203500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" y="0"/>
          <a:ext cx="2457929" cy="648000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9</xdr:col>
      <xdr:colOff>592016</xdr:colOff>
      <xdr:row>12</xdr:row>
      <xdr:rowOff>200870</xdr:rowOff>
    </xdr:from>
    <xdr:to>
      <xdr:col>19</xdr:col>
      <xdr:colOff>109416</xdr:colOff>
      <xdr:row>15</xdr:row>
      <xdr:rowOff>511853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87756" y="3394657"/>
          <a:ext cx="7783672" cy="1588498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18</xdr:col>
      <xdr:colOff>342900</xdr:colOff>
      <xdr:row>64</xdr:row>
      <xdr:rowOff>100641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29500" y="14998700"/>
          <a:ext cx="7772400" cy="1319841"/>
        </a:xfrm>
        <a:prstGeom prst="rect">
          <a:avLst/>
        </a:prstGeom>
        <a:ln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73"/>
  <sheetViews>
    <sheetView tabSelected="1" zoomScale="116" zoomScaleNormal="100" workbookViewId="0">
      <selection activeCell="O10" sqref="O10"/>
    </sheetView>
  </sheetViews>
  <sheetFormatPr baseColWidth="10" defaultRowHeight="16" x14ac:dyDescent="0.2"/>
  <cols>
    <col min="8" max="8" width="18.1640625" bestFit="1" customWidth="1"/>
  </cols>
  <sheetData>
    <row r="1" spans="1:19" x14ac:dyDescent="0.2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19" ht="19" customHeight="1" x14ac:dyDescent="0.25">
      <c r="A2" s="30"/>
      <c r="B2" s="30"/>
      <c r="C2" s="30"/>
      <c r="D2" s="1" t="s">
        <v>0</v>
      </c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spans="1:19" ht="17" customHeight="1" thickBot="1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</row>
    <row r="4" spans="1:19" ht="25" customHeight="1" thickBot="1" x14ac:dyDescent="0.35">
      <c r="A4" s="30"/>
      <c r="B4" s="30"/>
      <c r="C4" s="30"/>
      <c r="D4" s="30"/>
      <c r="E4" s="5" t="s">
        <v>1</v>
      </c>
      <c r="F4" s="30"/>
      <c r="G4" s="30"/>
      <c r="H4" s="63"/>
      <c r="I4" s="62"/>
      <c r="J4" s="30"/>
      <c r="K4" s="6" t="s">
        <v>2</v>
      </c>
      <c r="L4" s="7"/>
      <c r="M4" s="39"/>
      <c r="N4" s="39"/>
      <c r="O4" s="40"/>
      <c r="P4" s="30"/>
      <c r="Q4" s="30"/>
      <c r="R4" s="30"/>
      <c r="S4" s="30"/>
    </row>
    <row r="5" spans="1:19" x14ac:dyDescent="0.2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</row>
    <row r="6" spans="1:19" x14ac:dyDescent="0.2">
      <c r="A6" s="23" t="s">
        <v>68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spans="1:19" x14ac:dyDescent="0.2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</row>
    <row r="8" spans="1:19" x14ac:dyDescent="0.2">
      <c r="A8" s="29" t="s">
        <v>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</row>
    <row r="9" spans="1:19" ht="17" customHeight="1" thickBot="1" x14ac:dyDescent="0.25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</row>
    <row r="10" spans="1:19" ht="27" customHeight="1" thickBot="1" x14ac:dyDescent="0.3">
      <c r="A10" s="30"/>
      <c r="B10" s="28" t="s">
        <v>4</v>
      </c>
      <c r="C10" s="24" t="s">
        <v>5</v>
      </c>
      <c r="D10" s="24" t="s">
        <v>6</v>
      </c>
      <c r="E10" s="24" t="s">
        <v>7</v>
      </c>
      <c r="F10" s="24" t="s">
        <v>8</v>
      </c>
      <c r="G10" s="24" t="s">
        <v>9</v>
      </c>
      <c r="H10" s="24" t="s">
        <v>10</v>
      </c>
      <c r="I10" s="30"/>
      <c r="J10" s="30"/>
      <c r="K10" s="3" t="s">
        <v>11</v>
      </c>
      <c r="L10" s="30"/>
      <c r="M10" s="30"/>
      <c r="N10" s="30"/>
      <c r="O10" s="41"/>
      <c r="P10" s="30"/>
      <c r="Q10" s="30"/>
      <c r="R10" s="30"/>
      <c r="S10" s="30"/>
    </row>
    <row r="11" spans="1:19" ht="33" customHeight="1" thickBot="1" x14ac:dyDescent="0.25">
      <c r="A11" s="30"/>
      <c r="B11" s="42"/>
      <c r="C11" s="25" t="s">
        <v>12</v>
      </c>
      <c r="D11" s="26" t="s">
        <v>13</v>
      </c>
      <c r="E11" s="26" t="s">
        <v>14</v>
      </c>
      <c r="F11" s="27" t="s">
        <v>15</v>
      </c>
      <c r="G11" s="27" t="s">
        <v>16</v>
      </c>
      <c r="H11" s="26" t="s">
        <v>17</v>
      </c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</row>
    <row r="12" spans="1:19" ht="33" customHeight="1" thickBot="1" x14ac:dyDescent="0.25">
      <c r="A12" s="30"/>
      <c r="B12" s="42"/>
      <c r="C12" s="25" t="s">
        <v>12</v>
      </c>
      <c r="D12" s="26" t="s">
        <v>18</v>
      </c>
      <c r="E12" s="26" t="s">
        <v>14</v>
      </c>
      <c r="F12" s="27" t="s">
        <v>15</v>
      </c>
      <c r="G12" s="27" t="s">
        <v>16</v>
      </c>
      <c r="H12" s="26" t="s">
        <v>17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</row>
    <row r="13" spans="1:19" ht="33" customHeight="1" thickBot="1" x14ac:dyDescent="0.25">
      <c r="A13" s="30"/>
      <c r="B13" s="42"/>
      <c r="C13" s="25" t="s">
        <v>19</v>
      </c>
      <c r="D13" s="26" t="s">
        <v>13</v>
      </c>
      <c r="E13" s="26" t="s">
        <v>14</v>
      </c>
      <c r="F13" s="27" t="s">
        <v>15</v>
      </c>
      <c r="G13" s="27" t="s">
        <v>16</v>
      </c>
      <c r="H13" s="26" t="s">
        <v>17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</row>
    <row r="14" spans="1:19" ht="27" customHeight="1" thickBot="1" x14ac:dyDescent="0.25">
      <c r="A14" s="30"/>
      <c r="B14" s="42"/>
      <c r="C14" s="25" t="s">
        <v>19</v>
      </c>
      <c r="D14" s="26" t="s">
        <v>20</v>
      </c>
      <c r="E14" s="26" t="s">
        <v>14</v>
      </c>
      <c r="F14" s="27" t="s">
        <v>15</v>
      </c>
      <c r="G14" s="27" t="s">
        <v>21</v>
      </c>
      <c r="H14" s="26" t="s">
        <v>22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</row>
    <row r="15" spans="1:19" ht="40" customHeight="1" thickBot="1" x14ac:dyDescent="0.25">
      <c r="A15" s="30"/>
      <c r="B15" s="42"/>
      <c r="C15" s="25" t="s">
        <v>19</v>
      </c>
      <c r="D15" s="26" t="s">
        <v>23</v>
      </c>
      <c r="E15" s="26" t="s">
        <v>24</v>
      </c>
      <c r="F15" s="27" t="s">
        <v>15</v>
      </c>
      <c r="G15" s="27" t="s">
        <v>15</v>
      </c>
      <c r="H15" s="25" t="s">
        <v>25</v>
      </c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</row>
    <row r="16" spans="1:19" ht="53" customHeight="1" thickBot="1" x14ac:dyDescent="0.25">
      <c r="A16" s="30"/>
      <c r="B16" s="43"/>
      <c r="C16" s="25" t="s">
        <v>19</v>
      </c>
      <c r="D16" s="26" t="s">
        <v>23</v>
      </c>
      <c r="E16" s="26" t="s">
        <v>26</v>
      </c>
      <c r="F16" s="27" t="s">
        <v>15</v>
      </c>
      <c r="G16" s="27" t="s">
        <v>21</v>
      </c>
      <c r="H16" s="26" t="s">
        <v>27</v>
      </c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</row>
    <row r="17" spans="1:19" x14ac:dyDescent="0.2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</row>
    <row r="18" spans="1:19" x14ac:dyDescent="0.2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</row>
    <row r="19" spans="1:19" ht="24" customHeight="1" x14ac:dyDescent="0.3">
      <c r="A19" s="31" t="s">
        <v>28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</row>
    <row r="20" spans="1:19" ht="19" customHeight="1" x14ac:dyDescent="0.25">
      <c r="A20" s="2" t="s">
        <v>29</v>
      </c>
      <c r="B20" s="44"/>
      <c r="C20" s="44"/>
      <c r="D20" s="44"/>
      <c r="E20" s="30"/>
      <c r="F20" s="30"/>
      <c r="G20" s="30"/>
      <c r="H20" s="30"/>
      <c r="I20" s="30"/>
      <c r="J20" s="30"/>
      <c r="K20" s="30"/>
      <c r="L20" s="4" t="s">
        <v>30</v>
      </c>
      <c r="M20" s="45"/>
      <c r="N20" s="45"/>
      <c r="O20" s="45"/>
      <c r="P20" s="45"/>
      <c r="Q20" s="45"/>
      <c r="R20" s="45"/>
      <c r="S20" s="45"/>
    </row>
    <row r="21" spans="1:19" ht="19" customHeight="1" x14ac:dyDescent="0.25">
      <c r="A21" s="2" t="s">
        <v>31</v>
      </c>
      <c r="B21" s="44"/>
      <c r="C21" s="44"/>
      <c r="D21" s="44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</row>
    <row r="22" spans="1:19" ht="19" customHeight="1" x14ac:dyDescent="0.25">
      <c r="A22" s="2" t="s">
        <v>32</v>
      </c>
      <c r="B22" s="44"/>
      <c r="C22" s="44"/>
      <c r="D22" s="44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</row>
    <row r="23" spans="1:19" ht="19" customHeight="1" x14ac:dyDescent="0.25">
      <c r="A23" s="44"/>
      <c r="B23" s="44"/>
      <c r="C23" s="44"/>
      <c r="D23" s="44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</row>
    <row r="24" spans="1:19" ht="17" customHeight="1" thickBot="1" x14ac:dyDescent="0.25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30"/>
      <c r="M24" s="30"/>
      <c r="N24" s="30"/>
      <c r="O24" s="30"/>
      <c r="P24" s="30"/>
      <c r="Q24" s="30"/>
      <c r="R24" s="30"/>
      <c r="S24" s="30"/>
    </row>
    <row r="25" spans="1:19" ht="22" customHeight="1" thickBot="1" x14ac:dyDescent="0.3">
      <c r="A25" s="9" t="s">
        <v>33</v>
      </c>
      <c r="B25" s="46"/>
      <c r="C25" s="46"/>
      <c r="D25" s="10"/>
      <c r="E25" s="8" t="s">
        <v>34</v>
      </c>
      <c r="F25" s="11" t="s">
        <v>35</v>
      </c>
      <c r="G25" s="46"/>
      <c r="H25" s="46"/>
      <c r="I25" s="12" t="s">
        <v>36</v>
      </c>
      <c r="J25" s="10"/>
      <c r="K25" s="8" t="s">
        <v>34</v>
      </c>
      <c r="L25" s="30"/>
      <c r="M25" s="9" t="s">
        <v>37</v>
      </c>
      <c r="N25" s="46"/>
      <c r="O25" s="46"/>
      <c r="P25" s="46"/>
      <c r="Q25" s="46"/>
      <c r="R25" s="30"/>
      <c r="S25" s="30"/>
    </row>
    <row r="26" spans="1:19" ht="22" customHeight="1" thickBot="1" x14ac:dyDescent="0.3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30"/>
      <c r="M26" s="9" t="s">
        <v>38</v>
      </c>
      <c r="N26" s="46"/>
      <c r="O26" s="46"/>
      <c r="P26" s="47">
        <f>F29*98</f>
        <v>0</v>
      </c>
      <c r="Q26" s="8" t="s">
        <v>39</v>
      </c>
      <c r="R26" s="30"/>
      <c r="S26" s="30"/>
    </row>
    <row r="27" spans="1:19" ht="22" customHeight="1" thickBot="1" x14ac:dyDescent="0.3">
      <c r="A27" s="11" t="s">
        <v>40</v>
      </c>
      <c r="B27" s="46"/>
      <c r="C27" s="46"/>
      <c r="D27" s="10"/>
      <c r="E27" s="8" t="s">
        <v>34</v>
      </c>
      <c r="F27" s="11" t="s">
        <v>41</v>
      </c>
      <c r="G27" s="46"/>
      <c r="H27" s="46"/>
      <c r="I27" s="13" t="s">
        <v>42</v>
      </c>
      <c r="J27" s="10"/>
      <c r="K27" s="8" t="s">
        <v>43</v>
      </c>
      <c r="L27" s="30"/>
      <c r="M27" s="9" t="s">
        <v>44</v>
      </c>
      <c r="N27" s="46"/>
      <c r="O27" s="46"/>
      <c r="P27" s="46"/>
      <c r="Q27" s="46"/>
      <c r="R27" s="30"/>
      <c r="S27" s="30"/>
    </row>
    <row r="28" spans="1:19" ht="17" customHeight="1" thickBot="1" x14ac:dyDescent="0.25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30"/>
      <c r="M28" s="30"/>
      <c r="N28" s="30"/>
      <c r="O28" s="30"/>
      <c r="P28" s="30"/>
      <c r="Q28" s="30"/>
      <c r="R28" s="30"/>
      <c r="S28" s="30"/>
    </row>
    <row r="29" spans="1:19" ht="22" customHeight="1" thickBot="1" x14ac:dyDescent="0.3">
      <c r="A29" s="9" t="s">
        <v>45</v>
      </c>
      <c r="B29" s="46"/>
      <c r="C29" s="46"/>
      <c r="D29" s="46"/>
      <c r="E29" s="46"/>
      <c r="F29" s="19"/>
      <c r="G29" s="46"/>
      <c r="H29" s="46"/>
      <c r="I29" s="12" t="s">
        <v>42</v>
      </c>
      <c r="J29" s="10"/>
      <c r="K29" s="8" t="s">
        <v>46</v>
      </c>
      <c r="L29" s="30"/>
      <c r="M29" s="30"/>
      <c r="N29" s="30"/>
      <c r="O29" s="30"/>
      <c r="P29" s="30"/>
      <c r="Q29" s="30"/>
      <c r="R29" s="30"/>
      <c r="S29" s="30"/>
    </row>
    <row r="30" spans="1:19" x14ac:dyDescent="0.2">
      <c r="A30" s="48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</row>
    <row r="31" spans="1:19" x14ac:dyDescent="0.2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</row>
    <row r="32" spans="1:19" ht="19" customHeight="1" x14ac:dyDescent="0.25">
      <c r="A32" s="20" t="s">
        <v>36</v>
      </c>
      <c r="B32" s="21">
        <f>J25</f>
        <v>0</v>
      </c>
      <c r="C32" s="49"/>
      <c r="D32" s="21" t="e">
        <f>B36/B38</f>
        <v>#DIV/0!</v>
      </c>
      <c r="E32" s="49">
        <v>0.8</v>
      </c>
      <c r="F32" s="49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</row>
    <row r="33" spans="1:19" ht="19" customHeight="1" x14ac:dyDescent="0.25">
      <c r="A33" s="44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</row>
    <row r="34" spans="1:19" ht="19" customHeight="1" x14ac:dyDescent="0.25">
      <c r="A34" s="20" t="s">
        <v>47</v>
      </c>
      <c r="B34" s="21">
        <f>J27</f>
        <v>0</v>
      </c>
      <c r="C34" s="49"/>
      <c r="D34" s="49"/>
      <c r="E34" s="30"/>
      <c r="F34" s="30"/>
      <c r="G34" s="30"/>
      <c r="H34" s="30"/>
      <c r="I34" s="30"/>
      <c r="J34" s="30"/>
      <c r="K34" s="30"/>
      <c r="L34" s="30"/>
      <c r="M34" s="50"/>
      <c r="N34" s="50"/>
      <c r="O34" s="30"/>
      <c r="P34" s="30"/>
      <c r="Q34" s="30"/>
      <c r="R34" s="30"/>
      <c r="S34" s="30"/>
    </row>
    <row r="35" spans="1:19" ht="19" customHeight="1" x14ac:dyDescent="0.25">
      <c r="A35" s="51"/>
      <c r="B35" s="49"/>
      <c r="C35" s="49"/>
      <c r="D35" s="49"/>
      <c r="E35" s="30"/>
      <c r="F35" s="30"/>
      <c r="G35" s="30"/>
      <c r="H35" s="30"/>
      <c r="I35" s="30"/>
      <c r="J35" s="14" t="s">
        <v>48</v>
      </c>
      <c r="K35" s="46"/>
      <c r="L35" s="46"/>
      <c r="M35" s="17" t="s">
        <v>49</v>
      </c>
      <c r="N35" s="52"/>
      <c r="O35" s="30"/>
      <c r="P35" s="30"/>
      <c r="Q35" s="30"/>
      <c r="R35" s="30"/>
      <c r="S35" s="30"/>
    </row>
    <row r="36" spans="1:19" ht="24" customHeight="1" x14ac:dyDescent="0.3">
      <c r="A36" s="20" t="s">
        <v>50</v>
      </c>
      <c r="B36" s="21">
        <f>B32-B34</f>
        <v>0</v>
      </c>
      <c r="C36" s="49"/>
      <c r="D36" s="49"/>
      <c r="E36" s="30"/>
      <c r="F36" s="3" t="e">
        <f>ATAN(D32)*180/PI()</f>
        <v>#DIV/0!</v>
      </c>
      <c r="G36" t="s">
        <v>51</v>
      </c>
      <c r="H36" s="30"/>
      <c r="I36" s="30"/>
      <c r="J36" s="12" t="s">
        <v>52</v>
      </c>
      <c r="K36" s="15" t="e">
        <f>IF(F36&gt;F38,F36,F38)</f>
        <v>#DIV/0!</v>
      </c>
      <c r="L36" s="46"/>
      <c r="M36" s="18">
        <f>(24-D25)^3/520+11.5</f>
        <v>38.08461538461539</v>
      </c>
      <c r="N36" s="52"/>
      <c r="O36" s="30"/>
      <c r="P36" s="30"/>
      <c r="Q36" s="30"/>
      <c r="R36" s="30"/>
      <c r="S36" s="30"/>
    </row>
    <row r="37" spans="1:19" ht="19" customHeight="1" x14ac:dyDescent="0.25">
      <c r="A37" s="51"/>
      <c r="B37" s="49"/>
      <c r="C37" s="49"/>
      <c r="D37" s="49"/>
      <c r="E37" s="30"/>
      <c r="F37" s="30"/>
      <c r="G37" s="30"/>
      <c r="H37" s="30"/>
      <c r="I37" s="30"/>
      <c r="J37" s="46"/>
      <c r="K37" s="46"/>
      <c r="L37" s="46"/>
      <c r="M37" s="53"/>
      <c r="N37" s="52"/>
      <c r="O37" s="30"/>
      <c r="P37" s="30"/>
      <c r="Q37" s="30"/>
      <c r="R37" s="30"/>
      <c r="S37" s="30"/>
    </row>
    <row r="38" spans="1:19" ht="26" customHeight="1" x14ac:dyDescent="0.3">
      <c r="A38" s="20" t="s">
        <v>53</v>
      </c>
      <c r="B38" s="21">
        <f>D27/2</f>
        <v>0</v>
      </c>
      <c r="C38" s="49"/>
      <c r="D38" s="49"/>
      <c r="E38" s="30"/>
      <c r="F38" s="3" t="e">
        <f>ATAN(D41)*180/PI()</f>
        <v>#DIV/0!</v>
      </c>
      <c r="G38" t="s">
        <v>54</v>
      </c>
      <c r="H38" s="30"/>
      <c r="I38" s="30"/>
      <c r="J38" s="46"/>
      <c r="K38" s="16" t="e">
        <f>IF(M36&gt;K36,"Angle Accepted","Exceeding Angle")</f>
        <v>#DIV/0!</v>
      </c>
      <c r="L38" s="54"/>
      <c r="M38" s="54"/>
      <c r="N38" s="52"/>
      <c r="O38" s="30"/>
      <c r="P38" s="30"/>
      <c r="Q38" s="30"/>
      <c r="R38" s="30"/>
      <c r="S38" s="30"/>
    </row>
    <row r="39" spans="1:19" ht="19" customHeight="1" x14ac:dyDescent="0.25">
      <c r="A39" s="51"/>
      <c r="B39" s="49"/>
      <c r="C39" s="49"/>
      <c r="D39" s="49"/>
      <c r="E39" s="30"/>
      <c r="F39" s="30"/>
      <c r="G39" s="30"/>
      <c r="H39" s="30"/>
      <c r="I39" s="30"/>
      <c r="J39" s="46"/>
      <c r="K39" s="46"/>
      <c r="L39" s="46"/>
      <c r="M39" s="46"/>
      <c r="N39" s="52"/>
      <c r="O39" s="30"/>
      <c r="P39" s="30"/>
      <c r="Q39" s="30"/>
      <c r="R39" s="30"/>
      <c r="S39" s="30"/>
    </row>
    <row r="40" spans="1:19" x14ac:dyDescent="0.2">
      <c r="A40" s="49"/>
      <c r="B40" s="49"/>
      <c r="C40" s="49"/>
      <c r="D40" s="49"/>
      <c r="E40" s="30"/>
      <c r="F40" s="30"/>
      <c r="G40" s="30"/>
      <c r="H40" s="30"/>
      <c r="I40" s="30"/>
      <c r="J40" s="30"/>
      <c r="K40" s="30"/>
      <c r="L40" s="30"/>
      <c r="M40" s="30"/>
      <c r="N40" s="55"/>
      <c r="O40" s="30"/>
      <c r="P40" s="30"/>
      <c r="Q40" s="30"/>
      <c r="R40" s="30"/>
      <c r="S40" s="30"/>
    </row>
    <row r="41" spans="1:19" ht="19" customHeight="1" x14ac:dyDescent="0.25">
      <c r="A41" s="20" t="s">
        <v>55</v>
      </c>
      <c r="B41" s="21">
        <f>J29</f>
        <v>0</v>
      </c>
      <c r="C41" s="49"/>
      <c r="D41" s="21" t="e">
        <f>B43/B45</f>
        <v>#DIV/0!</v>
      </c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</row>
    <row r="42" spans="1:19" x14ac:dyDescent="0.2">
      <c r="A42" s="49"/>
      <c r="B42" s="49"/>
      <c r="C42" s="49"/>
      <c r="D42" s="49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1:19" ht="19" customHeight="1" x14ac:dyDescent="0.25">
      <c r="A43" s="22" t="s">
        <v>50</v>
      </c>
      <c r="B43" s="21">
        <f>J25-J29</f>
        <v>0</v>
      </c>
      <c r="C43" s="49"/>
      <c r="D43" s="49"/>
      <c r="E43" s="30"/>
      <c r="F43" s="30"/>
      <c r="G43" s="30"/>
      <c r="H43" s="30"/>
      <c r="I43" s="30"/>
      <c r="J43" s="56"/>
      <c r="K43" s="30"/>
      <c r="L43" s="30"/>
      <c r="M43" s="30"/>
      <c r="N43" s="30"/>
      <c r="O43" s="30"/>
      <c r="P43" s="30"/>
      <c r="Q43" s="30"/>
      <c r="R43" s="30"/>
      <c r="S43" s="30"/>
    </row>
    <row r="44" spans="1:19" x14ac:dyDescent="0.2">
      <c r="A44" s="49"/>
      <c r="B44" s="49"/>
      <c r="C44" s="49"/>
      <c r="D44" s="49"/>
      <c r="E44" s="30"/>
      <c r="F44" s="57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</row>
    <row r="45" spans="1:19" x14ac:dyDescent="0.2">
      <c r="A45" s="21" t="s">
        <v>53</v>
      </c>
      <c r="B45" s="21">
        <f>D27/2</f>
        <v>0</v>
      </c>
      <c r="C45" s="49"/>
      <c r="D45" s="49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1:19" x14ac:dyDescent="0.2">
      <c r="A46" s="21" t="s">
        <v>28</v>
      </c>
      <c r="B46" s="49"/>
      <c r="C46" s="49"/>
      <c r="D46" s="49"/>
      <c r="E46" s="30"/>
      <c r="F46" s="30"/>
      <c r="G46" s="30"/>
      <c r="H46" s="30"/>
      <c r="I46" s="30"/>
      <c r="J46" s="56"/>
      <c r="K46" s="30"/>
      <c r="L46" s="30"/>
      <c r="M46" s="30"/>
      <c r="N46" s="30"/>
      <c r="O46" s="30"/>
      <c r="P46" s="30"/>
      <c r="Q46" s="30"/>
      <c r="R46" s="30"/>
      <c r="S46" s="30"/>
    </row>
    <row r="47" spans="1:19" x14ac:dyDescent="0.2">
      <c r="A47" s="21" t="s">
        <v>28</v>
      </c>
      <c r="B47" s="49"/>
      <c r="C47" s="49"/>
      <c r="D47" s="49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</row>
    <row r="48" spans="1:19" ht="24" customHeight="1" x14ac:dyDescent="0.3">
      <c r="A48" s="31" t="s">
        <v>56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1:19" x14ac:dyDescent="0.2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</row>
    <row r="50" spans="1:19" ht="19" customHeight="1" x14ac:dyDescent="0.25">
      <c r="A50" s="30"/>
      <c r="B50" s="30"/>
      <c r="C50" s="30"/>
      <c r="D50" s="30"/>
      <c r="E50" s="30"/>
      <c r="F50" s="30"/>
      <c r="G50" s="30"/>
      <c r="H50" s="32" t="s">
        <v>57</v>
      </c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</row>
    <row r="51" spans="1:19" ht="19" customHeight="1" x14ac:dyDescent="0.25">
      <c r="A51" s="34" t="s">
        <v>58</v>
      </c>
      <c r="B51" s="58"/>
      <c r="C51" s="58"/>
      <c r="D51" s="58"/>
      <c r="E51" s="58"/>
      <c r="F51" s="59"/>
      <c r="G51" s="30"/>
      <c r="H51" s="30"/>
      <c r="I51" s="38" t="str">
        <f>IF(O10="A", MAX(K36+25, 30), IF(O10="B", MAX(K36+15, 25), "N.A."))</f>
        <v>N.A.</v>
      </c>
      <c r="J51" s="33" t="s">
        <v>59</v>
      </c>
      <c r="K51" s="30"/>
      <c r="L51" s="30"/>
      <c r="M51" s="30"/>
      <c r="N51" s="30"/>
      <c r="O51" s="30"/>
      <c r="P51" s="30"/>
      <c r="Q51" s="30"/>
      <c r="R51" s="30"/>
      <c r="S51" s="30"/>
    </row>
    <row r="52" spans="1:19" x14ac:dyDescent="0.2">
      <c r="A52" s="58"/>
      <c r="B52" s="58"/>
      <c r="C52" s="58"/>
      <c r="D52" s="58"/>
      <c r="E52" s="58"/>
      <c r="F52" s="58"/>
      <c r="G52" s="30"/>
      <c r="H52" s="6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</row>
    <row r="53" spans="1:19" x14ac:dyDescent="0.2">
      <c r="A53" s="34" t="s">
        <v>60</v>
      </c>
      <c r="B53" s="58"/>
      <c r="C53" s="58"/>
      <c r="D53" s="58"/>
      <c r="E53" s="58"/>
      <c r="F53" s="59"/>
      <c r="G53" s="30"/>
      <c r="H53" t="s">
        <v>61</v>
      </c>
      <c r="I53" s="30"/>
      <c r="J53" s="60"/>
      <c r="K53" s="30"/>
      <c r="L53" s="30"/>
      <c r="M53" s="30"/>
      <c r="N53" s="30"/>
      <c r="O53" s="30"/>
      <c r="P53" s="30"/>
      <c r="Q53" s="30"/>
      <c r="R53" s="30"/>
      <c r="S53" s="30"/>
    </row>
    <row r="54" spans="1:19" x14ac:dyDescent="0.2">
      <c r="A54" s="58"/>
      <c r="B54" s="58"/>
      <c r="C54" s="58"/>
      <c r="D54" s="58"/>
      <c r="E54" s="58"/>
      <c r="F54" s="58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</row>
    <row r="55" spans="1:19" x14ac:dyDescent="0.2">
      <c r="A55" s="34" t="s">
        <v>62</v>
      </c>
      <c r="B55" s="58"/>
      <c r="C55" s="58"/>
      <c r="D55" s="58"/>
      <c r="E55" s="58"/>
      <c r="F55" s="59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</row>
    <row r="56" spans="1:19" x14ac:dyDescent="0.2">
      <c r="A56" s="58"/>
      <c r="B56" s="58"/>
      <c r="C56" s="58"/>
      <c r="D56" s="58"/>
      <c r="E56" s="58"/>
      <c r="F56" s="58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</row>
    <row r="57" spans="1:19" ht="29" customHeight="1" x14ac:dyDescent="0.35">
      <c r="A57" s="37" t="s">
        <v>63</v>
      </c>
      <c r="B57" s="58"/>
      <c r="C57" s="58"/>
      <c r="D57" s="58"/>
      <c r="E57" s="58"/>
      <c r="F57" s="36" t="e">
        <f>ATAN(F51/F53)*180/PI()</f>
        <v>#DIV/0!</v>
      </c>
      <c r="G57" s="30"/>
      <c r="H57" s="30"/>
      <c r="I57" s="35" t="e">
        <f>IF(F57&gt;=I51, "PASSED", "NOT PASSED")</f>
        <v>#DIV/0!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</row>
    <row r="58" spans="1:19" x14ac:dyDescent="0.2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</row>
    <row r="59" spans="1:19" x14ac:dyDescent="0.2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</row>
    <row r="60" spans="1:19" x14ac:dyDescent="0.2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</row>
    <row r="61" spans="1:19" x14ac:dyDescent="0.2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</row>
    <row r="62" spans="1:19" x14ac:dyDescent="0.2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</row>
    <row r="63" spans="1:19" x14ac:dyDescent="0.2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</row>
    <row r="64" spans="1:19" x14ac:dyDescent="0.2">
      <c r="A64" s="3" t="s">
        <v>64</v>
      </c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</row>
    <row r="65" spans="1:19" x14ac:dyDescent="0.2">
      <c r="A65" t="s">
        <v>65</v>
      </c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</row>
    <row r="66" spans="1:19" x14ac:dyDescent="0.2">
      <c r="A66" t="s">
        <v>66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</row>
    <row r="67" spans="1:19" x14ac:dyDescent="0.2">
      <c r="A67" t="s">
        <v>67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</row>
    <row r="68" spans="1:19" x14ac:dyDescent="0.2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</row>
    <row r="69" spans="1:19" x14ac:dyDescent="0.2">
      <c r="A69" s="30"/>
      <c r="B69" s="30"/>
      <c r="C69" s="30"/>
      <c r="D69" s="30"/>
      <c r="E69" s="30"/>
      <c r="F69" s="30"/>
      <c r="G69" s="56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</row>
    <row r="70" spans="1:19" ht="17" customHeight="1" x14ac:dyDescent="0.25">
      <c r="A70" s="30"/>
      <c r="B70" s="30"/>
      <c r="C70" s="30"/>
      <c r="D70" s="30"/>
      <c r="E70" s="30"/>
      <c r="F70" s="30"/>
      <c r="G70" s="61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</row>
    <row r="71" spans="1:19" ht="19" x14ac:dyDescent="0.25">
      <c r="A71" s="64" t="s">
        <v>69</v>
      </c>
      <c r="B71" s="66"/>
      <c r="C71" s="30"/>
      <c r="D71" s="30"/>
      <c r="E71" s="30"/>
      <c r="F71" s="30"/>
      <c r="G71" s="6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</row>
    <row r="73" spans="1:19" ht="19" x14ac:dyDescent="0.25">
      <c r="A73" s="65" t="s">
        <v>70</v>
      </c>
      <c r="B73" s="67"/>
      <c r="C73" s="68"/>
      <c r="D73" s="69"/>
    </row>
  </sheetData>
  <sheetProtection algorithmName="SHA-512" hashValue="19JEQkp2vh1CNqAy1W+0C3i5/AXc0FG+fx9+ChsH+Ws1GsXRT1UzDKRhU9uzebGXcFb/+Y0xesRaXHPyX8cXnw==" saltValue="Nn5JXZ4WiWIBdgh1y1JvqA==" spinCount="100000" sheet="1" selectLockedCells="1"/>
  <pageMargins left="0.70866141732283472" right="0.70866141732283472" top="0.74803149606299213" bottom="0.74803149606299213" header="0.31496062992125978" footer="0.31496062992125978"/>
  <pageSetup paperSize="9" scale="37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Christian Signorelli</cp:lastModifiedBy>
  <cp:lastPrinted>2023-03-01T10:13:35Z</cp:lastPrinted>
  <dcterms:created xsi:type="dcterms:W3CDTF">2022-11-18T12:42:29Z</dcterms:created>
  <dcterms:modified xsi:type="dcterms:W3CDTF">2025-12-10T08:31:32Z</dcterms:modified>
</cp:coreProperties>
</file>